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640" windowHeight="9975"/>
  </bookViews>
  <sheets>
    <sheet name="สบส. 1" sheetId="1" r:id="rId1"/>
  </sheets>
  <externalReferences>
    <externalReference r:id="rId2"/>
  </externalReferences>
  <definedNames>
    <definedName name="_xlnm.Print_Area" localSheetId="0">'สบส. 1'!$A$1:$AK$41</definedName>
  </definedNames>
  <calcPr calcId="144525"/>
</workbook>
</file>

<file path=xl/calcChain.xml><?xml version="1.0" encoding="utf-8"?>
<calcChain xmlns="http://schemas.openxmlformats.org/spreadsheetml/2006/main">
  <c r="AF36" i="1" l="1"/>
  <c r="Z36" i="1"/>
  <c r="T36" i="1"/>
  <c r="N36" i="1"/>
  <c r="H36" i="1"/>
  <c r="B36" i="1"/>
  <c r="AJ2" i="1" s="1"/>
  <c r="R2" i="1" s="1"/>
  <c r="AF35" i="1"/>
  <c r="Z35" i="1"/>
  <c r="T35" i="1"/>
  <c r="N35" i="1"/>
  <c r="H35" i="1"/>
  <c r="B35" i="1"/>
  <c r="AF34" i="1"/>
  <c r="Z34" i="1"/>
  <c r="T34" i="1"/>
  <c r="N34" i="1"/>
  <c r="AH2" i="1" s="1"/>
  <c r="P2" i="1" s="1"/>
  <c r="H34" i="1"/>
  <c r="B34" i="1"/>
  <c r="AF33" i="1"/>
  <c r="AF37" i="1" s="1"/>
  <c r="Z33" i="1"/>
  <c r="T33" i="1"/>
  <c r="N33" i="1"/>
  <c r="H33" i="1"/>
  <c r="H37" i="1" s="1"/>
  <c r="B33" i="1"/>
  <c r="AG2" i="1" s="1"/>
  <c r="D27" i="1"/>
  <c r="E27" i="1" s="1"/>
  <c r="D24" i="1"/>
  <c r="E24" i="1" s="1"/>
  <c r="V23" i="1"/>
  <c r="V21" i="1"/>
  <c r="W21" i="1" s="1"/>
  <c r="D21" i="1"/>
  <c r="E21" i="1" s="1"/>
  <c r="W19" i="1"/>
  <c r="V19" i="1"/>
  <c r="D19" i="1"/>
  <c r="E19" i="1" s="1"/>
  <c r="D16" i="1"/>
  <c r="E16" i="1" s="1"/>
  <c r="P14" i="1"/>
  <c r="Q14" i="1" s="1"/>
  <c r="D14" i="1"/>
  <c r="E14" i="1" s="1"/>
  <c r="W12" i="1"/>
  <c r="V12" i="1"/>
  <c r="P12" i="1"/>
  <c r="Q12" i="1" s="1"/>
  <c r="D12" i="1"/>
  <c r="E12" i="1" s="1"/>
  <c r="AC11" i="1"/>
  <c r="V10" i="1"/>
  <c r="W10" i="1" s="1"/>
  <c r="P10" i="1"/>
  <c r="Q10" i="1" s="1"/>
  <c r="D10" i="1"/>
  <c r="E10" i="1" s="1"/>
  <c r="AH9" i="1"/>
  <c r="AI9" i="1" s="1"/>
  <c r="AH7" i="1"/>
  <c r="AI7" i="1" s="1"/>
  <c r="AB7" i="1"/>
  <c r="AC7" i="1" s="1"/>
  <c r="V7" i="1"/>
  <c r="V6" i="1" s="1"/>
  <c r="W6" i="1" s="1"/>
  <c r="P7" i="1"/>
  <c r="Q7" i="1" s="1"/>
  <c r="J7" i="1"/>
  <c r="J6" i="1" s="1"/>
  <c r="K6" i="1" s="1"/>
  <c r="D7" i="1"/>
  <c r="E7" i="1" s="1"/>
  <c r="AG6" i="1"/>
  <c r="AA6" i="1"/>
  <c r="U6" i="1"/>
  <c r="O6" i="1"/>
  <c r="I6" i="1"/>
  <c r="C6" i="1"/>
  <c r="N3" i="1" s="1"/>
  <c r="AF3" i="1" s="1"/>
  <c r="AB6" i="1" l="1"/>
  <c r="AC6" i="1" s="1"/>
  <c r="Z37" i="1"/>
  <c r="D6" i="1"/>
  <c r="E6" i="1" s="1"/>
  <c r="W7" i="1"/>
  <c r="AI2" i="1"/>
  <c r="Q2" i="1" s="1"/>
  <c r="AH6" i="1"/>
  <c r="AI6" i="1" s="1"/>
  <c r="K7" i="1"/>
  <c r="N37" i="1"/>
  <c r="T37" i="1"/>
  <c r="AI3" i="1"/>
  <c r="AK3" i="1" s="1"/>
  <c r="O2" i="1"/>
  <c r="Q3" i="1" s="1"/>
  <c r="S3" i="1" s="1"/>
  <c r="B37" i="1"/>
  <c r="P6" i="1"/>
  <c r="Q6" i="1" s="1"/>
</calcChain>
</file>

<file path=xl/sharedStrings.xml><?xml version="1.0" encoding="utf-8"?>
<sst xmlns="http://schemas.openxmlformats.org/spreadsheetml/2006/main" count="211" uniqueCount="94">
  <si>
    <t>สำนักงานสนับสนุนบริการสุขภาพเขต 1 จังหวัดเชียงใหม่</t>
  </si>
  <si>
    <t>ขรก</t>
  </si>
  <si>
    <t>ลจป</t>
  </si>
  <si>
    <t>พรก</t>
  </si>
  <si>
    <t>จม</t>
  </si>
  <si>
    <t>ผู้อำนวยการ  :  นายถาวร  ขาวแสง  (นายช่างเทคนิค  ระดับอาวุโส)</t>
  </si>
  <si>
    <t>รวม</t>
  </si>
  <si>
    <t xml:space="preserve">กลุ่มบริหารงานทั่วไปและแผนงาน 
</t>
  </si>
  <si>
    <t>FTE</t>
  </si>
  <si>
    <t>จริง</t>
  </si>
  <si>
    <t>(- ขาด/เกิน)</t>
  </si>
  <si>
    <t>กลุ่มสุขภาพภาคประชาชนและ
พัฒนาพฤติกรรมสุขภาพ</t>
  </si>
  <si>
    <t>กลุ่มมาตรฐานวิศวกรรมการแพทย์</t>
  </si>
  <si>
    <t>กลุ่มมาตรฐานอาคารและสภาพแวดล้อม</t>
  </si>
  <si>
    <t>กลุ่มคุ้มครองผู้บริโภคด้านบริการสุขภาพ</t>
  </si>
  <si>
    <t>กลุ่มวิชาการและยุทธศาสตร์ระบบบริการสุขภาพ</t>
  </si>
  <si>
    <t>ประเภท</t>
  </si>
  <si>
    <t>สายงาน</t>
  </si>
  <si>
    <t>เจ้าพนักงานธุรการ / ปฏิบัติงานด้านธุรการ/ปฏิบัติงานบันทึกข้อมูล</t>
  </si>
  <si>
    <t>นักวิชาการสาธารณสุข / ปฏิบัติงานด้านพัฒนาวิชาการ</t>
  </si>
  <si>
    <t>วิศวกร (ด้านชีวการแพทย์) / นักวิชาการอุปกรณ์การแพทย์</t>
  </si>
  <si>
    <t>วิศวกรโยธา</t>
  </si>
  <si>
    <t>นางเสริมศรี  สนธิภูมาศ (จพ.ธุรการ ชง)</t>
  </si>
  <si>
    <t xml:space="preserve">นางสาววาสนา  สิทธิกัน </t>
  </si>
  <si>
    <t>รอปรับปรุง</t>
  </si>
  <si>
    <t>นายวัชชิเนตร  หมั่นสาน</t>
  </si>
  <si>
    <t>นางสาวกฤติยา  กล่ำวิจิตร</t>
  </si>
  <si>
    <t>นางสาวนันนภัส  อ่อนหวาน  (จพ.ธุรการ ชง)</t>
  </si>
  <si>
    <t xml:space="preserve">นายศุภชัย  กันทาใจ </t>
  </si>
  <si>
    <t>นายแก้วกานต์  แย้มบางยาง</t>
  </si>
  <si>
    <t xml:space="preserve">นักวิเคราะห์นโยบายและแผน </t>
  </si>
  <si>
    <t>เจ้าพนักงานพัสดุ/นักวิชาการพัสดุ</t>
  </si>
  <si>
    <t>นายวรัญญู  วงศ์อรยสกุล  (ป.พัฒนาวิชาการ)</t>
  </si>
  <si>
    <t>วิศวกรไฟฟ้า</t>
  </si>
  <si>
    <t>สถาปนิก</t>
  </si>
  <si>
    <t>นายโยธิน  เนียมเที่ยง  (ช่างไฟฟ้า)</t>
  </si>
  <si>
    <t>นางวินิญาณ์  กันทาใจ</t>
  </si>
  <si>
    <t>นางสาววัชณี  สุวรรณชมภู (ป.พัสดุ)</t>
  </si>
  <si>
    <t>นายศรีนวล  ใจยะ (ช่างฝีมือโรงงาน)  (เกษียณ 61)</t>
  </si>
  <si>
    <t>นายกำพล  ไหลมา (วิศวกรไฟฟ้าสื่อสาร)</t>
  </si>
  <si>
    <t>นายเอกกฤต  ขันคำหมุด</t>
  </si>
  <si>
    <t>นิติกร</t>
  </si>
  <si>
    <t>เจ้าพนักงานการเงินและบัญชี/นักวิชาการเงินและบัญชี</t>
  </si>
  <si>
    <t>นายจรูญ  มณี (ช่างฝีมือโรงงาน)    (เกษียณ 63)</t>
  </si>
  <si>
    <t>วิศวกรเครื่องกล</t>
  </si>
  <si>
    <t>นายช่างโยธา</t>
  </si>
  <si>
    <t>นางสาวธาราภรณ์  อุบล (101)</t>
  </si>
  <si>
    <t>นายวิรัตน์   ทองสอาด  (นายช่างไฟฟ้า)  (เกษียณ 61)</t>
  </si>
  <si>
    <t>นายสุชาติ  อุทัยมงคล  (เกษียณ 61)</t>
  </si>
  <si>
    <t>นักจัดการงานทั่วไป</t>
  </si>
  <si>
    <t>นายช่างเทคนิค</t>
  </si>
  <si>
    <t>นายวิกร  โตวราพงศ์</t>
  </si>
  <si>
    <t>นางสาวรัชกร  สนธิภูมาศ  (109)</t>
  </si>
  <si>
    <t xml:space="preserve">นายวินัย  โพธิวงค์ </t>
  </si>
  <si>
    <t>นายวิโรจน์  สิงห์จันทร์</t>
  </si>
  <si>
    <t>นักวิเคราะห์นโยบายและแผน</t>
  </si>
  <si>
    <t xml:space="preserve">นายวุฒิการ  เขมะวิชานุรัตน์ </t>
  </si>
  <si>
    <t>นายนิติพงษ์  กัลหะ</t>
  </si>
  <si>
    <t>นางสุรางค์  ศรีวรรณะ (จพ.ธุรการ ปง)</t>
  </si>
  <si>
    <t xml:space="preserve">นายสันติ  วงค์ดาว  </t>
  </si>
  <si>
    <t>นายสมปอง  สนธิภูมาศ (ช่างฝีมือโรงงาน) (เกษียณ 63)</t>
  </si>
  <si>
    <t>นางสาววัลภา  ทองบาน  (จพ.ธุรการ)</t>
  </si>
  <si>
    <t xml:space="preserve">นายสุกฤชชา  มณีวรรณ  </t>
  </si>
  <si>
    <t>นักวิชาการคอมพิวเตอร์</t>
  </si>
  <si>
    <t xml:space="preserve">นายนคร  เฟื่องฟูธนกิจ </t>
  </si>
  <si>
    <t>นางสาวกมลพร  พันหล้อ  (58)</t>
  </si>
  <si>
    <t xml:space="preserve">นายไมตรี  จันทะจร  </t>
  </si>
  <si>
    <t>นายสัญญา  ปัญญาพวก (นช.เทคนิค)</t>
  </si>
  <si>
    <t>พนักงานขับรถยนต์</t>
  </si>
  <si>
    <t xml:space="preserve">นายบรรเจิด  เวียงนาค  </t>
  </si>
  <si>
    <t>นายนพดล  จันทร์ต๊ะ</t>
  </si>
  <si>
    <t>นายสงกรานต์  ชมภู  (นายช่างไฟฟ้า)</t>
  </si>
  <si>
    <t>นายวีระศักดิ์  โสมโยธี  (นช.เทคนิค)</t>
  </si>
  <si>
    <t>นายกิตติศักดิ์  สุจริต (ป.ธุรการ)</t>
  </si>
  <si>
    <t>นายนคร  วรารัตน์   (นายช่างไฟฟ้า)</t>
  </si>
  <si>
    <t>อื่นๆ</t>
  </si>
  <si>
    <t>พนักงานรักษาความปลอดภัย</t>
  </si>
  <si>
    <t>นายเอกชัย  วงศ์สนันท์  (นายช่างไฟฟ้า)</t>
  </si>
  <si>
    <t>นายสุกิจ   แสงมาลี (นช.โยธา อีกหน้าที่หนึ่ง)</t>
  </si>
  <si>
    <t>นายบรรจง  ไชยยา</t>
  </si>
  <si>
    <t>นายณรงค์  กันธา (ช่างฝีมือโรงงาน)  (เกษียณ 66)</t>
  </si>
  <si>
    <t>นายพงศ์ศักดิ์   สุขสุมิตร (นช.โยธา อีกหน้าที่หนึ่ง)</t>
  </si>
  <si>
    <t>นายภราดร  ต้นเงิน (ป.รักษาความปลอดภัย)</t>
  </si>
  <si>
    <t>นายนิรันดร์  ปิ่นตระกูล  (พนักงานสื่อสาร)    (เกษียณ 65)</t>
  </si>
  <si>
    <t>แม่บ้าน</t>
  </si>
  <si>
    <t>นางสาวสมรัก  ชมภู  (ป.บันทึกข้อมูล)</t>
  </si>
  <si>
    <t>นางสาวภารดี  เหล่าตระกูลไพร  (ป.ธุรการ)</t>
  </si>
  <si>
    <t>*</t>
  </si>
  <si>
    <r>
      <t xml:space="preserve">จำนวนอัตรากำลังทั้งหมด </t>
    </r>
    <r>
      <rPr>
        <b/>
        <u/>
        <sz val="16"/>
        <color indexed="8"/>
        <rFont val="TH SarabunPSK"/>
        <family val="2"/>
      </rPr>
      <t>รวม</t>
    </r>
    <r>
      <rPr>
        <sz val="16"/>
        <color indexed="8"/>
        <rFont val="TH SarabunPSK"/>
        <family val="2"/>
      </rPr>
      <t xml:space="preserve">ปฏิบัติอีกหน้าที่หนึ่ง </t>
    </r>
  </si>
  <si>
    <t>**</t>
  </si>
  <si>
    <r>
      <t xml:space="preserve">จำนวนอัตรากำลังที่ปฏิบัติจริงรายกลุ่ม  </t>
    </r>
    <r>
      <rPr>
        <b/>
        <u/>
        <sz val="16"/>
        <color indexed="8"/>
        <rFont val="TH SarabunPSK"/>
        <family val="2"/>
      </rPr>
      <t>รวม</t>
    </r>
    <r>
      <rPr>
        <sz val="16"/>
        <color indexed="8"/>
        <rFont val="TH SarabunPSK"/>
        <family val="2"/>
      </rPr>
      <t>สายงานที่เกินจากกลุ่ม</t>
    </r>
  </si>
  <si>
    <t>รอจัดสรร</t>
  </si>
  <si>
    <t>นายสุภกฤษณตกูล เตวิน (ช่างฝีมือโรงงาน)</t>
  </si>
  <si>
    <t>นางสาวจิณณ์ชญา  ขีรี (ป.พัฒนาวิชาการ)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</si>
</sst>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PSK"/>
      <family val="2"/>
    </font>
    <font>
      <b/>
      <u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theme="1"/>
      <name val="Tahoma"/>
      <family val="2"/>
      <charset val="222"/>
    </font>
    <font>
      <sz val="11"/>
      <color indexed="8"/>
      <name val="Calibri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0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" fillId="0" borderId="0"/>
    <xf numFmtId="9" fontId="12" fillId="0" borderId="0" applyFon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41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59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59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 readingOrder="1"/>
    </xf>
    <xf numFmtId="41" fontId="6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Font="1" applyBorder="1"/>
    <xf numFmtId="41" fontId="6" fillId="0" borderId="5" xfId="0" applyNumberFormat="1" applyFont="1" applyFill="1" applyBorder="1" applyAlignment="1">
      <alignment horizontal="center" vertical="top" wrapText="1" readingOrder="1"/>
    </xf>
    <xf numFmtId="41" fontId="3" fillId="0" borderId="1" xfId="0" applyNumberFormat="1" applyFont="1" applyBorder="1"/>
    <xf numFmtId="0" fontId="3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 readingOrder="1"/>
    </xf>
    <xf numFmtId="41" fontId="6" fillId="2" borderId="5" xfId="0" applyNumberFormat="1" applyFont="1" applyFill="1" applyBorder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top" readingOrder="1"/>
    </xf>
    <xf numFmtId="41" fontId="6" fillId="2" borderId="5" xfId="0" applyNumberFormat="1" applyFont="1" applyFill="1" applyBorder="1" applyAlignment="1">
      <alignment horizontal="center" vertical="top" readingOrder="1"/>
    </xf>
    <xf numFmtId="41" fontId="3" fillId="2" borderId="5" xfId="0" applyNumberFormat="1" applyFont="1" applyFill="1" applyBorder="1" applyAlignment="1">
      <alignment horizontal="center"/>
    </xf>
    <xf numFmtId="41" fontId="6" fillId="2" borderId="5" xfId="0" applyNumberFormat="1" applyFont="1" applyFill="1" applyBorder="1" applyAlignment="1">
      <alignment horizontal="left" vertical="top" readingOrder="1"/>
    </xf>
    <xf numFmtId="0" fontId="7" fillId="2" borderId="6" xfId="0" applyFont="1" applyFill="1" applyBorder="1" applyAlignment="1">
      <alignment horizontal="left" vertical="top" wrapText="1" readingOrder="1"/>
    </xf>
    <xf numFmtId="41" fontId="3" fillId="2" borderId="7" xfId="0" applyNumberFormat="1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 wrapText="1" readingOrder="1"/>
    </xf>
    <xf numFmtId="41" fontId="3" fillId="2" borderId="5" xfId="0" applyNumberFormat="1" applyFont="1" applyFill="1" applyBorder="1" applyAlignment="1">
      <alignment vertical="top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 indent="1"/>
    </xf>
    <xf numFmtId="41" fontId="3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indent="1"/>
    </xf>
    <xf numFmtId="0" fontId="3" fillId="0" borderId="7" xfId="0" applyFont="1" applyBorder="1"/>
    <xf numFmtId="0" fontId="4" fillId="0" borderId="7" xfId="0" applyFont="1" applyBorder="1" applyAlignment="1">
      <alignment horizontal="left" vertical="top" indent="1"/>
    </xf>
    <xf numFmtId="41" fontId="3" fillId="0" borderId="7" xfId="0" applyNumberFormat="1" applyFont="1" applyBorder="1"/>
    <xf numFmtId="41" fontId="3" fillId="0" borderId="7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left" vertical="top" indent="1"/>
    </xf>
    <xf numFmtId="0" fontId="8" fillId="0" borderId="7" xfId="0" applyFont="1" applyBorder="1" applyAlignment="1">
      <alignment horizontal="left" vertical="top" indent="1"/>
    </xf>
    <xf numFmtId="0" fontId="3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top" readingOrder="1"/>
    </xf>
    <xf numFmtId="0" fontId="6" fillId="2" borderId="7" xfId="0" applyFont="1" applyFill="1" applyBorder="1" applyAlignment="1">
      <alignment horizontal="left" vertical="top" wrapText="1" readingOrder="1"/>
    </xf>
    <xf numFmtId="41" fontId="6" fillId="2" borderId="7" xfId="0" applyNumberFormat="1" applyFont="1" applyFill="1" applyBorder="1" applyAlignment="1">
      <alignment horizontal="center" vertical="top" wrapText="1" readingOrder="1"/>
    </xf>
    <xf numFmtId="0" fontId="6" fillId="2" borderId="7" xfId="0" applyFont="1" applyFill="1" applyBorder="1" applyAlignment="1">
      <alignment horizontal="left" vertical="top" readingOrder="1"/>
    </xf>
    <xf numFmtId="41" fontId="6" fillId="2" borderId="7" xfId="0" applyNumberFormat="1" applyFont="1" applyFill="1" applyBorder="1" applyAlignment="1">
      <alignment horizontal="center" vertical="top" readingOrder="1"/>
    </xf>
    <xf numFmtId="41" fontId="3" fillId="2" borderId="7" xfId="0" applyNumberFormat="1" applyFont="1" applyFill="1" applyBorder="1" applyAlignment="1">
      <alignment horizontal="center"/>
    </xf>
    <xf numFmtId="41" fontId="3" fillId="2" borderId="7" xfId="0" applyNumberFormat="1" applyFont="1" applyFill="1" applyBorder="1"/>
    <xf numFmtId="0" fontId="9" fillId="2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 vertical="top" indent="1"/>
    </xf>
    <xf numFmtId="0" fontId="3" fillId="0" borderId="9" xfId="0" applyFont="1" applyBorder="1"/>
    <xf numFmtId="41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/>
    <xf numFmtId="41" fontId="3" fillId="0" borderId="10" xfId="0" applyNumberFormat="1" applyFont="1" applyFill="1" applyBorder="1"/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Alignment="1"/>
    <xf numFmtId="41" fontId="3" fillId="0" borderId="7" xfId="0" applyNumberFormat="1" applyFont="1" applyBorder="1" applyAlignment="1"/>
    <xf numFmtId="0" fontId="3" fillId="2" borderId="7" xfId="0" applyFont="1" applyFill="1" applyBorder="1" applyAlignment="1">
      <alignment horizontal="left" vertical="top"/>
    </xf>
    <xf numFmtId="41" fontId="3" fillId="2" borderId="7" xfId="0" applyNumberFormat="1" applyFont="1" applyFill="1" applyBorder="1" applyAlignment="1">
      <alignment horizontal="center" vertical="top"/>
    </xf>
    <xf numFmtId="41" fontId="3" fillId="0" borderId="7" xfId="0" applyNumberFormat="1" applyFont="1" applyBorder="1" applyAlignment="1">
      <alignment horizontal="center" vertical="top"/>
    </xf>
    <xf numFmtId="41" fontId="3" fillId="3" borderId="7" xfId="0" applyNumberFormat="1" applyFont="1" applyFill="1" applyBorder="1" applyAlignment="1">
      <alignment horizontal="center"/>
    </xf>
    <xf numFmtId="0" fontId="3" fillId="3" borderId="0" xfId="0" applyFont="1" applyFill="1"/>
    <xf numFmtId="41" fontId="3" fillId="3" borderId="7" xfId="0" applyNumberFormat="1" applyFont="1" applyFill="1" applyBorder="1"/>
    <xf numFmtId="0" fontId="3" fillId="2" borderId="7" xfId="0" applyFont="1" applyFill="1" applyBorder="1"/>
    <xf numFmtId="0" fontId="3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 vertical="top" indent="1"/>
    </xf>
    <xf numFmtId="41" fontId="3" fillId="0" borderId="8" xfId="0" applyNumberFormat="1" applyFont="1" applyBorder="1" applyAlignment="1">
      <alignment horizontal="center"/>
    </xf>
    <xf numFmtId="41" fontId="3" fillId="0" borderId="8" xfId="0" applyNumberFormat="1" applyFont="1" applyBorder="1"/>
    <xf numFmtId="0" fontId="3" fillId="0" borderId="8" xfId="0" applyFont="1" applyBorder="1" applyAlignment="1">
      <alignment horizontal="left" vertical="top" wrapText="1" indent="1"/>
    </xf>
    <xf numFmtId="41" fontId="3" fillId="0" borderId="9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1" fontId="3" fillId="0" borderId="10" xfId="0" applyNumberFormat="1" applyFont="1" applyBorder="1"/>
    <xf numFmtId="41" fontId="3" fillId="0" borderId="0" xfId="0" applyNumberFormat="1" applyFont="1" applyFill="1" applyBorder="1"/>
    <xf numFmtId="41" fontId="3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 indent="1"/>
    </xf>
    <xf numFmtId="0" fontId="0" fillId="0" borderId="10" xfId="0" applyFill="1" applyBorder="1" applyAlignment="1">
      <alignment horizontal="center"/>
    </xf>
    <xf numFmtId="41" fontId="6" fillId="0" borderId="10" xfId="0" applyNumberFormat="1" applyFont="1" applyFill="1" applyBorder="1" applyAlignment="1">
      <alignment horizontal="center" vertical="top" readingOrder="1"/>
    </xf>
    <xf numFmtId="41" fontId="8" fillId="0" borderId="0" xfId="0" applyNumberFormat="1" applyFont="1" applyFill="1" applyBorder="1" applyAlignment="1">
      <alignment horizontal="left" vertical="top"/>
    </xf>
    <xf numFmtId="0" fontId="3" fillId="4" borderId="0" xfId="0" applyFont="1" applyFill="1"/>
    <xf numFmtId="41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/>
    <xf numFmtId="41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top" wrapText="1" readingOrder="1"/>
    </xf>
    <xf numFmtId="0" fontId="5" fillId="0" borderId="4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0">
    <cellStyle name="Comma 2" xfId="1"/>
    <cellStyle name="Comma 2 2" xfId="2"/>
    <cellStyle name="Comma 2 3" xfId="3"/>
    <cellStyle name="Comma 3" xfId="4"/>
    <cellStyle name="Normal" xfId="0" builtinId="0"/>
    <cellStyle name="Normal 2" xfId="5"/>
    <cellStyle name="Normal 2 2" xfId="6"/>
    <cellStyle name="Normal 2 8" xfId="7"/>
    <cellStyle name="Normal 2_งานน้าปิ๊ด" xfId="8"/>
    <cellStyle name="Normal 3" xfId="9"/>
    <cellStyle name="เครื่องหมายจุลภาค 2" xfId="10"/>
    <cellStyle name="เครื่องหมายจุลภาค 4" xfId="11"/>
    <cellStyle name="เครื่องหมายจุลภาค 4 2" xfId="12"/>
    <cellStyle name="ปกติ 17 3" xfId="13"/>
    <cellStyle name="ปกติ 2" xfId="14"/>
    <cellStyle name="ปกติ 2 2" xfId="15"/>
    <cellStyle name="ปกติ 3" xfId="16"/>
    <cellStyle name="ปกติ 4" xfId="17"/>
    <cellStyle name="ปกติ 5" xfId="18"/>
    <cellStyle name="เปอร์เซ็นต์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23%20&#3617;&#3637;.&#3588;.%2061\&#3592;&#3633;&#3604;&#3629;&#3633;&#3605;&#3619;&#3634;&#3585;&#3635;&#3621;&#3633;&#3591;%20&#3626;&#3610;&#3626;.%201-12%20(26%20&#3617;&#3637;.&#3588;.61)%2019.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ถานบริการสุขภาพ 12 เขต"/>
      <sheetName val="อ. ต. เนื้อที่"/>
      <sheetName val="ข้อมูล พนส"/>
      <sheetName val="ข้อมูล สบส"/>
      <sheetName val="sml"/>
      <sheetName val="ขาด เกิน"/>
      <sheetName val="สบส. 1"/>
      <sheetName val="สบส. 2"/>
      <sheetName val="สบส. 3"/>
      <sheetName val="สบส. 4"/>
      <sheetName val="สบส. 5"/>
      <sheetName val="สบส. 6"/>
      <sheetName val="สบส. 7"/>
      <sheetName val="สบส. 8"/>
      <sheetName val="สบส. 9"/>
      <sheetName val="สบส. 10"/>
      <sheetName val="สบส. 11"/>
      <sheetName val="สบส. 12"/>
    </sheetNames>
    <sheetDataSet>
      <sheetData sheetId="0"/>
      <sheetData sheetId="1"/>
      <sheetData sheetId="2"/>
      <sheetData sheetId="3"/>
      <sheetData sheetId="4"/>
      <sheetData sheetId="5">
        <row r="26">
          <cell r="F2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abSelected="1" zoomScale="70" zoomScaleNormal="70" zoomScaleSheetLayoutView="90" workbookViewId="0">
      <selection activeCell="B20" sqref="B20"/>
    </sheetView>
  </sheetViews>
  <sheetFormatPr defaultRowHeight="21"/>
  <cols>
    <col min="1" max="1" width="6.5" style="8" customWidth="1"/>
    <col min="2" max="2" width="47.125" style="2" customWidth="1"/>
    <col min="3" max="4" width="6.5" style="8" customWidth="1"/>
    <col min="5" max="5" width="10.5" style="2" customWidth="1"/>
    <col min="6" max="6" width="6.25" style="2" customWidth="1"/>
    <col min="7" max="7" width="6.5" style="8" bestFit="1" customWidth="1"/>
    <col min="8" max="8" width="42.625" style="2" customWidth="1"/>
    <col min="9" max="11" width="7.25" style="2" customWidth="1"/>
    <col min="12" max="12" width="5.875" style="2" customWidth="1"/>
    <col min="13" max="13" width="6.625" style="8" customWidth="1"/>
    <col min="14" max="14" width="49.625" style="2" customWidth="1"/>
    <col min="15" max="15" width="8.25" style="2" customWidth="1"/>
    <col min="16" max="16" width="7.75" style="2" bestFit="1" customWidth="1"/>
    <col min="17" max="17" width="8.5" style="2" customWidth="1"/>
    <col min="18" max="18" width="8.125" style="2" customWidth="1"/>
    <col min="19" max="19" width="6.5" style="8" bestFit="1" customWidth="1"/>
    <col min="20" max="20" width="42.125" style="2" bestFit="1" customWidth="1"/>
    <col min="21" max="23" width="8.125" style="2" customWidth="1"/>
    <col min="24" max="24" width="6.875" style="2" customWidth="1"/>
    <col min="25" max="25" width="6.625" style="8" bestFit="1" customWidth="1"/>
    <col min="26" max="26" width="44.875" style="2" customWidth="1"/>
    <col min="27" max="29" width="7.625" style="2" customWidth="1"/>
    <col min="30" max="30" width="7.5" style="2" customWidth="1"/>
    <col min="31" max="31" width="8.375" style="8" customWidth="1"/>
    <col min="32" max="32" width="45.875" style="2" customWidth="1"/>
    <col min="33" max="36" width="7.125" style="2" customWidth="1"/>
    <col min="37" max="37" width="7.5" style="2" customWidth="1"/>
    <col min="38" max="16384" width="9" style="2"/>
  </cols>
  <sheetData>
    <row r="1" spans="1:37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" t="s">
        <v>1</v>
      </c>
      <c r="P1" s="1" t="s">
        <v>2</v>
      </c>
      <c r="Q1" s="1" t="s">
        <v>3</v>
      </c>
      <c r="R1" s="1" t="s">
        <v>4</v>
      </c>
      <c r="S1" s="98" t="s">
        <v>0</v>
      </c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1" t="s">
        <v>1</v>
      </c>
      <c r="AH1" s="1" t="s">
        <v>2</v>
      </c>
      <c r="AI1" s="1" t="s">
        <v>3</v>
      </c>
      <c r="AJ1" s="1" t="s">
        <v>4</v>
      </c>
    </row>
    <row r="2" spans="1:37">
      <c r="A2" s="98" t="s">
        <v>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3">
        <f>AG2</f>
        <v>30</v>
      </c>
      <c r="P2" s="3">
        <f>AH2</f>
        <v>8</v>
      </c>
      <c r="Q2" s="3">
        <f>AI2</f>
        <v>6</v>
      </c>
      <c r="R2" s="3">
        <f>AJ2</f>
        <v>9</v>
      </c>
      <c r="S2" s="98" t="s">
        <v>5</v>
      </c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3">
        <f>B33+H33+N33+T33+Z33+AF33+1</f>
        <v>30</v>
      </c>
      <c r="AH2" s="3">
        <f>B34+H34+N34+T34+Z34+AF34</f>
        <v>8</v>
      </c>
      <c r="AI2" s="3">
        <f>B35+H35+N35+T35+Z35+AF35</f>
        <v>6</v>
      </c>
      <c r="AJ2" s="3">
        <f>B36+H36+N36+T36+Z36+AF36</f>
        <v>9</v>
      </c>
      <c r="AK2" s="4"/>
    </row>
    <row r="3" spans="1:37">
      <c r="A3" s="5"/>
      <c r="B3" s="6"/>
      <c r="C3" s="5"/>
      <c r="D3" s="7"/>
      <c r="E3" s="6"/>
      <c r="N3" s="9">
        <f>C6+I6+O6+U6+AA6+AG6+1</f>
        <v>52</v>
      </c>
      <c r="O3" s="99" t="s">
        <v>6</v>
      </c>
      <c r="P3" s="99"/>
      <c r="Q3" s="100">
        <f>SUM(O2:R2)</f>
        <v>53</v>
      </c>
      <c r="R3" s="99"/>
      <c r="S3" s="10">
        <f>Q3-N3</f>
        <v>1</v>
      </c>
      <c r="AF3" s="9">
        <f>N3</f>
        <v>52</v>
      </c>
      <c r="AG3" s="99" t="s">
        <v>6</v>
      </c>
      <c r="AH3" s="99"/>
      <c r="AI3" s="100">
        <f>SUM(AG2:AJ2)</f>
        <v>53</v>
      </c>
      <c r="AJ3" s="99"/>
      <c r="AK3" s="10">
        <f>AI3-AF3</f>
        <v>1</v>
      </c>
    </row>
    <row r="4" spans="1:37">
      <c r="A4" s="11"/>
      <c r="B4" s="12"/>
      <c r="C4" s="11"/>
      <c r="D4" s="13"/>
      <c r="E4" s="12"/>
    </row>
    <row r="5" spans="1:37" s="15" customFormat="1" ht="42">
      <c r="A5" s="102" t="s">
        <v>7</v>
      </c>
      <c r="B5" s="103"/>
      <c r="C5" s="14" t="s">
        <v>8</v>
      </c>
      <c r="D5" s="14" t="s">
        <v>9</v>
      </c>
      <c r="E5" s="14" t="s">
        <v>10</v>
      </c>
      <c r="G5" s="104" t="s">
        <v>11</v>
      </c>
      <c r="H5" s="104"/>
      <c r="I5" s="14" t="s">
        <v>8</v>
      </c>
      <c r="J5" s="14" t="s">
        <v>9</v>
      </c>
      <c r="K5" s="14" t="s">
        <v>10</v>
      </c>
      <c r="M5" s="105" t="s">
        <v>12</v>
      </c>
      <c r="N5" s="106"/>
      <c r="O5" s="14" t="s">
        <v>8</v>
      </c>
      <c r="P5" s="14" t="s">
        <v>9</v>
      </c>
      <c r="Q5" s="14" t="s">
        <v>10</v>
      </c>
      <c r="S5" s="105" t="s">
        <v>13</v>
      </c>
      <c r="T5" s="106"/>
      <c r="U5" s="14" t="s">
        <v>8</v>
      </c>
      <c r="V5" s="14" t="s">
        <v>9</v>
      </c>
      <c r="W5" s="14" t="s">
        <v>10</v>
      </c>
      <c r="Y5" s="105" t="s">
        <v>14</v>
      </c>
      <c r="Z5" s="106"/>
      <c r="AA5" s="14" t="s">
        <v>8</v>
      </c>
      <c r="AB5" s="14" t="s">
        <v>9</v>
      </c>
      <c r="AC5" s="14" t="s">
        <v>10</v>
      </c>
      <c r="AE5" s="105" t="s">
        <v>15</v>
      </c>
      <c r="AF5" s="106"/>
      <c r="AG5" s="14" t="s">
        <v>8</v>
      </c>
      <c r="AH5" s="14" t="s">
        <v>9</v>
      </c>
      <c r="AI5" s="14" t="s">
        <v>10</v>
      </c>
    </row>
    <row r="6" spans="1:37" ht="21" customHeight="1">
      <c r="A6" s="16" t="s">
        <v>16</v>
      </c>
      <c r="B6" s="17" t="s">
        <v>17</v>
      </c>
      <c r="C6" s="18">
        <f>SUM(C7:C30)</f>
        <v>14</v>
      </c>
      <c r="D6" s="18">
        <f>SUM(D7:D30)</f>
        <v>14</v>
      </c>
      <c r="E6" s="18">
        <f>D6-C6</f>
        <v>0</v>
      </c>
      <c r="G6" s="16" t="s">
        <v>16</v>
      </c>
      <c r="H6" s="19" t="s">
        <v>17</v>
      </c>
      <c r="I6" s="17">
        <f>I7</f>
        <v>6</v>
      </c>
      <c r="J6" s="17">
        <f>J7</f>
        <v>6</v>
      </c>
      <c r="K6" s="20">
        <f>J6-I6</f>
        <v>0</v>
      </c>
      <c r="M6" s="16" t="s">
        <v>16</v>
      </c>
      <c r="N6" s="17" t="s">
        <v>17</v>
      </c>
      <c r="O6" s="21">
        <f>SUM(O7:O30)</f>
        <v>14</v>
      </c>
      <c r="P6" s="21">
        <f>SUM(P7:P30)</f>
        <v>16</v>
      </c>
      <c r="Q6" s="18">
        <f>P6-O6</f>
        <v>2</v>
      </c>
      <c r="S6" s="16" t="s">
        <v>16</v>
      </c>
      <c r="T6" s="17" t="s">
        <v>17</v>
      </c>
      <c r="U6" s="21">
        <f>SUM(U7:U29)</f>
        <v>11</v>
      </c>
      <c r="V6" s="21">
        <f>SUM(V7:V29)</f>
        <v>11</v>
      </c>
      <c r="W6" s="18">
        <f>V6-U6</f>
        <v>0</v>
      </c>
      <c r="Y6" s="16" t="s">
        <v>16</v>
      </c>
      <c r="Z6" s="17" t="s">
        <v>17</v>
      </c>
      <c r="AA6" s="21">
        <f>SUM(AA7:AA26)</f>
        <v>4</v>
      </c>
      <c r="AB6" s="21">
        <f>SUM(AB7:AB26)</f>
        <v>3</v>
      </c>
      <c r="AC6" s="18">
        <f>AB6-AA6</f>
        <v>-1</v>
      </c>
      <c r="AE6" s="16" t="s">
        <v>16</v>
      </c>
      <c r="AF6" s="17" t="s">
        <v>17</v>
      </c>
      <c r="AG6" s="21">
        <f>SUM(AG7:AG26)</f>
        <v>2</v>
      </c>
      <c r="AH6" s="21">
        <f>SUM(AH7:AH26)</f>
        <v>2</v>
      </c>
      <c r="AI6" s="18">
        <f>AH6-AG6</f>
        <v>0</v>
      </c>
    </row>
    <row r="7" spans="1:37" ht="22.5" customHeight="1">
      <c r="A7" s="22"/>
      <c r="B7" s="23" t="s">
        <v>18</v>
      </c>
      <c r="C7" s="24">
        <v>2</v>
      </c>
      <c r="D7" s="24">
        <f>COUNTA(B8:B9)</f>
        <v>2</v>
      </c>
      <c r="E7" s="24">
        <f>D7-C7</f>
        <v>0</v>
      </c>
      <c r="G7" s="25"/>
      <c r="H7" s="23" t="s">
        <v>19</v>
      </c>
      <c r="I7" s="26">
        <v>6</v>
      </c>
      <c r="J7" s="24">
        <f>COUNTA(H8:H13)</f>
        <v>6</v>
      </c>
      <c r="K7" s="24">
        <f>J7-I7</f>
        <v>0</v>
      </c>
      <c r="M7" s="25"/>
      <c r="N7" s="23" t="s">
        <v>20</v>
      </c>
      <c r="O7" s="27">
        <v>2</v>
      </c>
      <c r="P7" s="24">
        <f>COUNTA(N8:N9)</f>
        <v>2</v>
      </c>
      <c r="Q7" s="24">
        <f>P7-O7</f>
        <v>0</v>
      </c>
      <c r="S7" s="28"/>
      <c r="T7" s="29" t="s">
        <v>21</v>
      </c>
      <c r="U7" s="27">
        <v>2</v>
      </c>
      <c r="V7" s="24">
        <f>COUNTA(T8)</f>
        <v>1</v>
      </c>
      <c r="W7" s="24">
        <f t="shared" ref="W7:W12" si="0">V7-U7</f>
        <v>-1</v>
      </c>
      <c r="Y7" s="25"/>
      <c r="Z7" s="30" t="s">
        <v>19</v>
      </c>
      <c r="AA7" s="31">
        <v>3</v>
      </c>
      <c r="AB7" s="31">
        <f>COUNTA(Z8:Z10)</f>
        <v>3</v>
      </c>
      <c r="AC7" s="31">
        <f>AB7-AA7</f>
        <v>0</v>
      </c>
      <c r="AE7" s="25"/>
      <c r="AF7" s="32" t="s">
        <v>19</v>
      </c>
      <c r="AG7" s="33">
        <v>1</v>
      </c>
      <c r="AH7" s="31">
        <f>COUNTA(AF8)</f>
        <v>1</v>
      </c>
      <c r="AI7" s="31">
        <f>AH7-AG7</f>
        <v>0</v>
      </c>
    </row>
    <row r="8" spans="1:37">
      <c r="A8" s="34" t="s">
        <v>1</v>
      </c>
      <c r="B8" s="35" t="s">
        <v>22</v>
      </c>
      <c r="C8" s="36"/>
      <c r="D8" s="36"/>
      <c r="E8" s="36"/>
      <c r="G8" s="34" t="s">
        <v>1</v>
      </c>
      <c r="H8" s="37" t="s">
        <v>23</v>
      </c>
      <c r="I8" s="38"/>
      <c r="J8" s="38"/>
      <c r="K8" s="38"/>
      <c r="M8" s="34" t="s">
        <v>1</v>
      </c>
      <c r="N8" s="39" t="s">
        <v>24</v>
      </c>
      <c r="O8" s="40"/>
      <c r="P8" s="40"/>
      <c r="Q8" s="40"/>
      <c r="S8" s="41" t="s">
        <v>1</v>
      </c>
      <c r="T8" s="42" t="s">
        <v>25</v>
      </c>
      <c r="U8" s="40"/>
      <c r="V8" s="40"/>
      <c r="W8" s="40"/>
      <c r="Y8" s="34" t="s">
        <v>1</v>
      </c>
      <c r="Z8" s="43" t="s">
        <v>26</v>
      </c>
      <c r="AA8" s="38"/>
      <c r="AB8" s="38"/>
      <c r="AC8" s="38"/>
      <c r="AE8" s="34" t="s">
        <v>4</v>
      </c>
      <c r="AF8" s="38" t="s">
        <v>93</v>
      </c>
      <c r="AG8" s="38"/>
      <c r="AH8" s="38"/>
      <c r="AI8" s="38"/>
    </row>
    <row r="9" spans="1:37">
      <c r="A9" s="34" t="s">
        <v>1</v>
      </c>
      <c r="B9" s="35" t="s">
        <v>27</v>
      </c>
      <c r="C9" s="36"/>
      <c r="D9" s="36"/>
      <c r="E9" s="36"/>
      <c r="G9" s="34" t="s">
        <v>1</v>
      </c>
      <c r="H9" s="37" t="s">
        <v>28</v>
      </c>
      <c r="I9" s="38"/>
      <c r="J9" s="38"/>
      <c r="K9" s="38"/>
      <c r="M9" s="34" t="s">
        <v>3</v>
      </c>
      <c r="N9" s="37" t="s">
        <v>29</v>
      </c>
      <c r="O9" s="40"/>
      <c r="P9" s="40"/>
      <c r="Q9" s="40"/>
      <c r="S9" s="41"/>
      <c r="T9" s="42"/>
      <c r="U9" s="40"/>
      <c r="V9" s="40"/>
      <c r="W9" s="40"/>
      <c r="Y9" s="34" t="s">
        <v>2</v>
      </c>
      <c r="Z9" s="43" t="s">
        <v>92</v>
      </c>
      <c r="AA9" s="38"/>
      <c r="AB9" s="38"/>
      <c r="AC9" s="38"/>
      <c r="AE9" s="44"/>
      <c r="AF9" s="45" t="s">
        <v>30</v>
      </c>
      <c r="AG9" s="31">
        <v>1</v>
      </c>
      <c r="AH9" s="31">
        <f>COUNTA(AF10)</f>
        <v>1</v>
      </c>
      <c r="AI9" s="31">
        <f>AH9-AG9</f>
        <v>0</v>
      </c>
    </row>
    <row r="10" spans="1:37">
      <c r="A10" s="44"/>
      <c r="B10" s="46" t="s">
        <v>31</v>
      </c>
      <c r="C10" s="47">
        <v>1</v>
      </c>
      <c r="D10" s="47">
        <f>COUNTA(B11)</f>
        <v>1</v>
      </c>
      <c r="E10" s="47">
        <f>D10-C10</f>
        <v>0</v>
      </c>
      <c r="G10" s="34" t="s">
        <v>4</v>
      </c>
      <c r="H10" s="37" t="s">
        <v>32</v>
      </c>
      <c r="I10" s="38"/>
      <c r="J10" s="38"/>
      <c r="K10" s="38"/>
      <c r="M10" s="44"/>
      <c r="N10" s="48" t="s">
        <v>33</v>
      </c>
      <c r="O10" s="49">
        <v>1</v>
      </c>
      <c r="P10" s="47">
        <f>COUNTA(#REF!)</f>
        <v>1</v>
      </c>
      <c r="Q10" s="47">
        <f>P10-O10</f>
        <v>0</v>
      </c>
      <c r="S10" s="50"/>
      <c r="T10" s="51" t="s">
        <v>34</v>
      </c>
      <c r="U10" s="51">
        <v>1</v>
      </c>
      <c r="V10" s="51">
        <f>COUNTA(T11)</f>
        <v>1</v>
      </c>
      <c r="W10" s="51">
        <f t="shared" si="0"/>
        <v>0</v>
      </c>
      <c r="Y10" s="34" t="s">
        <v>2</v>
      </c>
      <c r="Z10" s="43" t="s">
        <v>35</v>
      </c>
      <c r="AA10" s="38"/>
      <c r="AB10" s="38"/>
      <c r="AC10" s="38"/>
      <c r="AE10" s="34" t="s">
        <v>3</v>
      </c>
      <c r="AF10" s="38" t="s">
        <v>36</v>
      </c>
      <c r="AG10" s="38"/>
      <c r="AH10" s="38"/>
      <c r="AI10" s="38"/>
    </row>
    <row r="11" spans="1:37">
      <c r="A11" s="34" t="s">
        <v>4</v>
      </c>
      <c r="B11" s="35" t="s">
        <v>37</v>
      </c>
      <c r="C11" s="36"/>
      <c r="D11" s="36"/>
      <c r="E11" s="36"/>
      <c r="G11" s="34" t="s">
        <v>2</v>
      </c>
      <c r="H11" s="43" t="s">
        <v>38</v>
      </c>
      <c r="I11" s="38"/>
      <c r="J11" s="38"/>
      <c r="K11" s="38"/>
      <c r="M11" s="34" t="s">
        <v>1</v>
      </c>
      <c r="N11" s="43" t="s">
        <v>39</v>
      </c>
      <c r="O11" s="40"/>
      <c r="P11" s="40"/>
      <c r="Q11" s="40"/>
      <c r="S11" s="41" t="s">
        <v>3</v>
      </c>
      <c r="T11" s="42" t="s">
        <v>40</v>
      </c>
      <c r="U11" s="40"/>
      <c r="V11" s="40"/>
      <c r="W11" s="40"/>
      <c r="Y11" s="52"/>
      <c r="Z11" s="48" t="s">
        <v>41</v>
      </c>
      <c r="AA11" s="51">
        <v>1</v>
      </c>
      <c r="AB11" s="51"/>
      <c r="AC11" s="51">
        <f>AB11-AA11</f>
        <v>-1</v>
      </c>
      <c r="AE11" s="34"/>
      <c r="AF11" s="38"/>
      <c r="AG11" s="38"/>
      <c r="AH11" s="38"/>
      <c r="AI11" s="38"/>
    </row>
    <row r="12" spans="1:37">
      <c r="A12" s="44"/>
      <c r="B12" s="48" t="s">
        <v>42</v>
      </c>
      <c r="C12" s="49">
        <v>1</v>
      </c>
      <c r="D12" s="49">
        <f>COUNTA(B13)</f>
        <v>1</v>
      </c>
      <c r="E12" s="49">
        <f>D12-C12</f>
        <v>0</v>
      </c>
      <c r="G12" s="34" t="s">
        <v>2</v>
      </c>
      <c r="H12" s="43" t="s">
        <v>43</v>
      </c>
      <c r="I12" s="38"/>
      <c r="J12" s="38"/>
      <c r="K12" s="38"/>
      <c r="M12" s="44"/>
      <c r="N12" s="48" t="s">
        <v>44</v>
      </c>
      <c r="O12" s="49">
        <v>1</v>
      </c>
      <c r="P12" s="47">
        <f>COUNTA(N13)</f>
        <v>1</v>
      </c>
      <c r="Q12" s="47">
        <f>P12-O12</f>
        <v>0</v>
      </c>
      <c r="S12" s="50"/>
      <c r="T12" s="51" t="s">
        <v>45</v>
      </c>
      <c r="U12" s="51">
        <v>6</v>
      </c>
      <c r="V12" s="51">
        <f>COUNTA(T13:T17)</f>
        <v>5</v>
      </c>
      <c r="W12" s="51">
        <f t="shared" si="0"/>
        <v>-1</v>
      </c>
      <c r="Y12" s="53"/>
      <c r="Z12" s="54"/>
      <c r="AA12" s="55"/>
      <c r="AB12" s="55"/>
      <c r="AC12" s="55"/>
      <c r="AE12" s="34"/>
      <c r="AF12" s="38"/>
      <c r="AG12" s="38"/>
      <c r="AH12" s="38"/>
      <c r="AI12" s="38"/>
    </row>
    <row r="13" spans="1:37">
      <c r="A13" s="34" t="s">
        <v>3</v>
      </c>
      <c r="B13" s="35" t="s">
        <v>46</v>
      </c>
      <c r="C13" s="36"/>
      <c r="D13" s="36"/>
      <c r="E13" s="36"/>
      <c r="G13" s="56" t="s">
        <v>1</v>
      </c>
      <c r="H13" s="57" t="s">
        <v>47</v>
      </c>
      <c r="I13" s="58"/>
      <c r="J13" s="58"/>
      <c r="K13" s="58"/>
      <c r="L13"/>
      <c r="M13" s="34" t="s">
        <v>1</v>
      </c>
      <c r="N13" s="39" t="s">
        <v>24</v>
      </c>
      <c r="O13" s="40"/>
      <c r="P13" s="40"/>
      <c r="Q13" s="40"/>
      <c r="S13" s="41" t="s">
        <v>1</v>
      </c>
      <c r="T13" s="42" t="s">
        <v>48</v>
      </c>
      <c r="U13" s="40"/>
      <c r="V13" s="40"/>
      <c r="W13" s="40"/>
      <c r="Y13" s="59"/>
      <c r="Z13" s="60"/>
      <c r="AA13" s="61"/>
      <c r="AB13" s="61"/>
      <c r="AC13" s="61"/>
      <c r="AE13" s="34"/>
      <c r="AF13" s="38"/>
      <c r="AG13" s="38"/>
      <c r="AH13" s="38"/>
      <c r="AI13" s="38"/>
    </row>
    <row r="14" spans="1:37">
      <c r="A14" s="44"/>
      <c r="B14" s="46" t="s">
        <v>49</v>
      </c>
      <c r="C14" s="47">
        <v>1</v>
      </c>
      <c r="D14" s="47">
        <f>COUNTA(B15)</f>
        <v>1</v>
      </c>
      <c r="E14" s="47">
        <f>D14-C14</f>
        <v>0</v>
      </c>
      <c r="G14" s="62"/>
      <c r="H14"/>
      <c r="I14"/>
      <c r="J14"/>
      <c r="K14"/>
      <c r="L14"/>
      <c r="M14" s="63"/>
      <c r="N14" s="48" t="s">
        <v>50</v>
      </c>
      <c r="O14" s="49">
        <v>10</v>
      </c>
      <c r="P14" s="47">
        <f>COUNTA(N15:N26)</f>
        <v>12</v>
      </c>
      <c r="Q14" s="47">
        <f>P14-O14</f>
        <v>2</v>
      </c>
      <c r="S14" s="41" t="s">
        <v>1</v>
      </c>
      <c r="T14" s="42" t="s">
        <v>51</v>
      </c>
      <c r="U14" s="40"/>
      <c r="V14" s="40"/>
      <c r="W14" s="40"/>
      <c r="Y14" s="64"/>
      <c r="Z14" s="65"/>
      <c r="AA14" s="65"/>
      <c r="AB14" s="65"/>
      <c r="AC14" s="65"/>
      <c r="AE14" s="34"/>
      <c r="AF14" s="38"/>
      <c r="AG14" s="38"/>
      <c r="AH14" s="38"/>
      <c r="AI14" s="38"/>
    </row>
    <row r="15" spans="1:37">
      <c r="A15" s="34" t="s">
        <v>3</v>
      </c>
      <c r="B15" s="35" t="s">
        <v>52</v>
      </c>
      <c r="C15" s="36"/>
      <c r="D15" s="36"/>
      <c r="E15" s="36"/>
      <c r="I15"/>
      <c r="J15"/>
      <c r="K15"/>
      <c r="L15"/>
      <c r="M15" s="34" t="s">
        <v>1</v>
      </c>
      <c r="N15" s="37" t="s">
        <v>53</v>
      </c>
      <c r="O15" s="40"/>
      <c r="P15" s="40"/>
      <c r="Q15" s="40"/>
      <c r="S15" s="41" t="s">
        <v>1</v>
      </c>
      <c r="T15" s="42" t="s">
        <v>54</v>
      </c>
      <c r="U15" s="40"/>
      <c r="V15" s="40"/>
      <c r="W15" s="40"/>
      <c r="Y15" s="64"/>
      <c r="Z15" s="65"/>
      <c r="AA15" s="65"/>
      <c r="AB15" s="65"/>
      <c r="AC15" s="65"/>
      <c r="AE15" s="34"/>
      <c r="AF15" s="38"/>
      <c r="AG15" s="38"/>
      <c r="AH15" s="38"/>
      <c r="AI15" s="38"/>
    </row>
    <row r="16" spans="1:37">
      <c r="A16" s="44"/>
      <c r="B16" s="46" t="s">
        <v>55</v>
      </c>
      <c r="C16" s="47">
        <v>2</v>
      </c>
      <c r="D16" s="47">
        <f>COUNTA(B17:B18)</f>
        <v>2</v>
      </c>
      <c r="E16" s="47">
        <f>D16-C16</f>
        <v>0</v>
      </c>
      <c r="I16"/>
      <c r="J16"/>
      <c r="K16"/>
      <c r="L16"/>
      <c r="M16" s="34" t="s">
        <v>1</v>
      </c>
      <c r="N16" s="37" t="s">
        <v>56</v>
      </c>
      <c r="O16" s="40"/>
      <c r="P16" s="40"/>
      <c r="Q16" s="40"/>
      <c r="S16" s="41" t="s">
        <v>1</v>
      </c>
      <c r="T16" s="42" t="s">
        <v>57</v>
      </c>
      <c r="U16" s="40"/>
      <c r="V16" s="40"/>
      <c r="W16" s="40"/>
      <c r="Y16" s="64"/>
      <c r="Z16" s="65"/>
      <c r="AA16" s="65"/>
      <c r="AB16" s="65"/>
      <c r="AC16" s="65"/>
      <c r="AE16" s="56"/>
      <c r="AF16" s="58"/>
      <c r="AG16" s="58"/>
      <c r="AH16" s="58"/>
      <c r="AI16" s="58"/>
    </row>
    <row r="17" spans="1:31" s="66" customFormat="1">
      <c r="A17" s="34" t="s">
        <v>1</v>
      </c>
      <c r="B17" s="37" t="s">
        <v>58</v>
      </c>
      <c r="C17" s="41"/>
      <c r="D17" s="41"/>
      <c r="E17" s="41"/>
      <c r="I17"/>
      <c r="J17"/>
      <c r="K17"/>
      <c r="L17"/>
      <c r="M17" s="34" t="s">
        <v>1</v>
      </c>
      <c r="N17" s="37" t="s">
        <v>59</v>
      </c>
      <c r="O17" s="67"/>
      <c r="P17" s="67"/>
      <c r="Q17" s="67"/>
      <c r="S17" s="34" t="s">
        <v>2</v>
      </c>
      <c r="T17" s="43" t="s">
        <v>60</v>
      </c>
      <c r="U17" s="40"/>
      <c r="V17" s="40"/>
      <c r="W17" s="40"/>
      <c r="Y17" s="8"/>
      <c r="AE17" s="8"/>
    </row>
    <row r="18" spans="1:31">
      <c r="A18" s="34" t="s">
        <v>2</v>
      </c>
      <c r="B18" s="35" t="s">
        <v>61</v>
      </c>
      <c r="C18" s="41"/>
      <c r="D18" s="41"/>
      <c r="E18" s="41"/>
      <c r="I18"/>
      <c r="J18"/>
      <c r="K18"/>
      <c r="L18"/>
      <c r="M18" s="34" t="s">
        <v>1</v>
      </c>
      <c r="N18" s="37" t="s">
        <v>62</v>
      </c>
      <c r="O18" s="40"/>
      <c r="P18" s="40"/>
      <c r="Q18" s="40"/>
      <c r="S18" s="34"/>
      <c r="T18" s="43"/>
      <c r="U18" s="40"/>
      <c r="V18" s="40"/>
      <c r="W18" s="40"/>
    </row>
    <row r="19" spans="1:31">
      <c r="A19" s="44"/>
      <c r="B19" s="68" t="s">
        <v>63</v>
      </c>
      <c r="C19" s="69">
        <v>1</v>
      </c>
      <c r="D19" s="69">
        <f>COUNTA(B20)</f>
        <v>1</v>
      </c>
      <c r="E19" s="69">
        <f>D19-C19</f>
        <v>0</v>
      </c>
      <c r="I19"/>
      <c r="J19"/>
      <c r="K19"/>
      <c r="L19"/>
      <c r="M19" s="34" t="s">
        <v>1</v>
      </c>
      <c r="N19" s="37" t="s">
        <v>64</v>
      </c>
      <c r="O19" s="40"/>
      <c r="P19" s="40"/>
      <c r="Q19" s="40"/>
      <c r="S19" s="50"/>
      <c r="T19" s="51" t="s">
        <v>33</v>
      </c>
      <c r="U19" s="51">
        <v>1</v>
      </c>
      <c r="V19" s="51">
        <f>COUNTA(#REF!)</f>
        <v>1</v>
      </c>
      <c r="W19" s="51">
        <f>'[1]ขาด เกิน'!F26</f>
        <v>0</v>
      </c>
    </row>
    <row r="20" spans="1:31">
      <c r="A20" s="34" t="s">
        <v>3</v>
      </c>
      <c r="B20" s="35" t="s">
        <v>65</v>
      </c>
      <c r="C20" s="70"/>
      <c r="D20" s="70"/>
      <c r="E20" s="70"/>
      <c r="G20" s="62"/>
      <c r="H20"/>
      <c r="I20"/>
      <c r="J20"/>
      <c r="K20"/>
      <c r="L20"/>
      <c r="M20" s="34" t="s">
        <v>1</v>
      </c>
      <c r="N20" s="37" t="s">
        <v>66</v>
      </c>
      <c r="O20" s="40"/>
      <c r="P20" s="40"/>
      <c r="Q20" s="40"/>
      <c r="S20" s="41" t="s">
        <v>1</v>
      </c>
      <c r="T20" s="43" t="s">
        <v>67</v>
      </c>
      <c r="U20" s="40"/>
      <c r="V20" s="40"/>
      <c r="W20" s="40"/>
    </row>
    <row r="21" spans="1:31">
      <c r="A21" s="44"/>
      <c r="B21" s="68" t="s">
        <v>68</v>
      </c>
      <c r="C21" s="69">
        <v>2</v>
      </c>
      <c r="D21" s="69">
        <f>COUNTA(B22:B23)</f>
        <v>2</v>
      </c>
      <c r="E21" s="69">
        <f>D21-C21</f>
        <v>0</v>
      </c>
      <c r="G21" s="62"/>
      <c r="H21"/>
      <c r="I21"/>
      <c r="J21"/>
      <c r="K21"/>
      <c r="L21"/>
      <c r="M21" s="34" t="s">
        <v>1</v>
      </c>
      <c r="N21" s="37" t="s">
        <v>69</v>
      </c>
      <c r="O21" s="40"/>
      <c r="P21" s="40"/>
      <c r="Q21" s="40"/>
      <c r="S21" s="50"/>
      <c r="T21" s="51" t="s">
        <v>44</v>
      </c>
      <c r="U21" s="51">
        <v>1</v>
      </c>
      <c r="V21" s="51">
        <f>COUNTA(#REF!)</f>
        <v>1</v>
      </c>
      <c r="W21" s="51">
        <f t="shared" ref="W21" si="1">V21-U21</f>
        <v>0</v>
      </c>
    </row>
    <row r="22" spans="1:31">
      <c r="A22" s="34" t="s">
        <v>4</v>
      </c>
      <c r="B22" s="35" t="s">
        <v>70</v>
      </c>
      <c r="C22" s="41"/>
      <c r="D22" s="41"/>
      <c r="E22" s="41"/>
      <c r="G22" s="62"/>
      <c r="H22"/>
      <c r="I22"/>
      <c r="J22"/>
      <c r="K22"/>
      <c r="L22"/>
      <c r="M22" s="34" t="s">
        <v>1</v>
      </c>
      <c r="N22" s="43" t="s">
        <v>71</v>
      </c>
      <c r="O22" s="40"/>
      <c r="P22" s="40"/>
      <c r="Q22" s="40"/>
      <c r="S22" s="41" t="s">
        <v>1</v>
      </c>
      <c r="T22" s="43" t="s">
        <v>72</v>
      </c>
      <c r="U22" s="40"/>
      <c r="V22" s="40"/>
      <c r="W22" s="40"/>
    </row>
    <row r="23" spans="1:31">
      <c r="A23" s="34" t="s">
        <v>4</v>
      </c>
      <c r="B23" s="35" t="s">
        <v>73</v>
      </c>
      <c r="C23" s="41"/>
      <c r="D23" s="41"/>
      <c r="E23" s="41"/>
      <c r="G23" s="62"/>
      <c r="H23"/>
      <c r="I23"/>
      <c r="J23"/>
      <c r="K23"/>
      <c r="L23"/>
      <c r="M23" s="34" t="s">
        <v>1</v>
      </c>
      <c r="N23" s="43" t="s">
        <v>74</v>
      </c>
      <c r="O23" s="40"/>
      <c r="P23" s="40"/>
      <c r="Q23" s="40"/>
      <c r="S23" s="71" t="s">
        <v>75</v>
      </c>
      <c r="T23" s="72"/>
      <c r="U23" s="73"/>
      <c r="V23" s="73">
        <f>COUNTA(T24:T29)</f>
        <v>2</v>
      </c>
      <c r="W23" s="73"/>
    </row>
    <row r="24" spans="1:31">
      <c r="A24" s="44"/>
      <c r="B24" s="74" t="s">
        <v>76</v>
      </c>
      <c r="C24" s="50">
        <v>2</v>
      </c>
      <c r="D24" s="50">
        <f>COUNTA(B25:B26)</f>
        <v>2</v>
      </c>
      <c r="E24" s="50">
        <f>D24-C24</f>
        <v>0</v>
      </c>
      <c r="G24" s="62"/>
      <c r="H24"/>
      <c r="I24"/>
      <c r="J24"/>
      <c r="K24"/>
      <c r="L24"/>
      <c r="M24" s="75" t="s">
        <v>1</v>
      </c>
      <c r="N24" s="76" t="s">
        <v>77</v>
      </c>
      <c r="O24" s="40"/>
      <c r="P24" s="40"/>
      <c r="Q24" s="40"/>
      <c r="S24" s="41" t="s">
        <v>1</v>
      </c>
      <c r="T24" s="43" t="s">
        <v>78</v>
      </c>
      <c r="U24" s="40"/>
      <c r="V24" s="40"/>
      <c r="W24" s="40"/>
    </row>
    <row r="25" spans="1:31">
      <c r="A25" s="34" t="s">
        <v>4</v>
      </c>
      <c r="B25" s="35" t="s">
        <v>79</v>
      </c>
      <c r="C25" s="41"/>
      <c r="D25" s="41"/>
      <c r="E25" s="41"/>
      <c r="G25" s="62"/>
      <c r="H25"/>
      <c r="I25"/>
      <c r="J25"/>
      <c r="K25"/>
      <c r="L25"/>
      <c r="M25" s="34" t="s">
        <v>2</v>
      </c>
      <c r="N25" s="43" t="s">
        <v>80</v>
      </c>
      <c r="O25" s="40"/>
      <c r="P25" s="40"/>
      <c r="Q25" s="40"/>
      <c r="S25" s="77" t="s">
        <v>1</v>
      </c>
      <c r="T25" s="76" t="s">
        <v>81</v>
      </c>
      <c r="U25" s="78"/>
      <c r="V25" s="78"/>
      <c r="W25" s="78"/>
    </row>
    <row r="26" spans="1:31">
      <c r="A26" s="75" t="s">
        <v>4</v>
      </c>
      <c r="B26" s="79" t="s">
        <v>82</v>
      </c>
      <c r="C26" s="41"/>
      <c r="D26" s="41"/>
      <c r="E26" s="41"/>
      <c r="G26" s="62"/>
      <c r="H26"/>
      <c r="I26"/>
      <c r="J26"/>
      <c r="K26"/>
      <c r="L26"/>
      <c r="M26" s="56" t="s">
        <v>2</v>
      </c>
      <c r="N26" s="57" t="s">
        <v>83</v>
      </c>
      <c r="O26" s="80"/>
      <c r="P26" s="80"/>
      <c r="Q26" s="80"/>
      <c r="S26" s="81"/>
      <c r="T26" s="82"/>
      <c r="U26" s="83"/>
      <c r="V26" s="83"/>
      <c r="W26" s="83"/>
    </row>
    <row r="27" spans="1:31">
      <c r="A27" s="44"/>
      <c r="B27" s="74" t="s">
        <v>84</v>
      </c>
      <c r="C27" s="50">
        <v>2</v>
      </c>
      <c r="D27" s="50">
        <f>COUNTA(B28:B29)</f>
        <v>2</v>
      </c>
      <c r="E27" s="50">
        <f>D27-C27</f>
        <v>0</v>
      </c>
      <c r="G27" s="62"/>
      <c r="H27"/>
      <c r="I27"/>
      <c r="J27"/>
      <c r="K27"/>
      <c r="L27"/>
      <c r="M27" s="64"/>
      <c r="N27" s="65"/>
      <c r="O27" s="84"/>
      <c r="P27" s="84"/>
      <c r="Q27" s="84"/>
      <c r="S27" s="5"/>
      <c r="T27" s="6"/>
      <c r="U27" s="85"/>
      <c r="V27" s="85"/>
      <c r="W27" s="85"/>
    </row>
    <row r="28" spans="1:31">
      <c r="A28" s="34" t="s">
        <v>4</v>
      </c>
      <c r="B28" s="35" t="s">
        <v>85</v>
      </c>
      <c r="C28" s="41"/>
      <c r="D28" s="41"/>
      <c r="E28" s="41"/>
      <c r="G28" s="62"/>
      <c r="H28"/>
      <c r="I28"/>
      <c r="J28"/>
      <c r="K28"/>
      <c r="L28"/>
      <c r="M28" s="64"/>
      <c r="N28" s="65"/>
      <c r="O28" s="84"/>
      <c r="P28" s="84"/>
      <c r="Q28" s="84"/>
      <c r="S28" s="86"/>
      <c r="T28" s="87"/>
      <c r="U28" s="85"/>
      <c r="V28" s="85"/>
      <c r="W28" s="85"/>
    </row>
    <row r="29" spans="1:31">
      <c r="A29" s="56" t="s">
        <v>4</v>
      </c>
      <c r="B29" s="88" t="s">
        <v>86</v>
      </c>
      <c r="C29" s="41"/>
      <c r="D29" s="41"/>
      <c r="E29" s="41"/>
      <c r="G29" s="62"/>
      <c r="H29"/>
      <c r="I29"/>
      <c r="J29"/>
      <c r="K29"/>
      <c r="L29"/>
      <c r="M29" s="64"/>
      <c r="N29" s="65"/>
      <c r="O29" s="84"/>
      <c r="P29" s="84"/>
      <c r="Q29" s="84"/>
      <c r="S29" s="86"/>
      <c r="T29" s="87"/>
      <c r="U29" s="85"/>
      <c r="V29" s="85"/>
      <c r="W29" s="85"/>
    </row>
    <row r="30" spans="1:31">
      <c r="A30" s="89"/>
      <c r="B30" s="60"/>
      <c r="C30" s="90"/>
      <c r="D30" s="90"/>
      <c r="E30" s="90"/>
      <c r="G30" s="62"/>
      <c r="H30"/>
      <c r="I30"/>
      <c r="J30"/>
      <c r="K30"/>
      <c r="L30"/>
      <c r="M30" s="64"/>
      <c r="N30" s="65"/>
      <c r="O30" s="91"/>
      <c r="P30" s="84"/>
      <c r="Q30" s="84"/>
    </row>
    <row r="31" spans="1:31">
      <c r="A31" s="8" t="s">
        <v>87</v>
      </c>
      <c r="B31" s="2" t="s">
        <v>88</v>
      </c>
    </row>
    <row r="32" spans="1:31">
      <c r="A32" s="8" t="s">
        <v>89</v>
      </c>
      <c r="B32" s="2" t="s">
        <v>90</v>
      </c>
    </row>
    <row r="33" spans="1:36">
      <c r="A33" s="92" t="s">
        <v>1</v>
      </c>
      <c r="B33" s="93">
        <f>COUNTIF(A7:A29,"ขรก")</f>
        <v>3</v>
      </c>
      <c r="C33" s="94"/>
      <c r="D33" s="94"/>
      <c r="E33" s="92"/>
      <c r="F33" s="92"/>
      <c r="G33" s="92" t="s">
        <v>1</v>
      </c>
      <c r="H33" s="93">
        <f>COUNTIF(G7:G30,"ขรก")</f>
        <v>3</v>
      </c>
      <c r="I33" s="92"/>
      <c r="J33" s="92"/>
      <c r="K33" s="92"/>
      <c r="L33" s="92"/>
      <c r="M33" s="92" t="s">
        <v>1</v>
      </c>
      <c r="N33" s="93">
        <f>COUNTIF(M7:M24,"ขรก")</f>
        <v>13</v>
      </c>
      <c r="O33" s="92"/>
      <c r="P33" s="92"/>
      <c r="Q33" s="92"/>
      <c r="R33" s="92"/>
      <c r="S33" s="92" t="s">
        <v>1</v>
      </c>
      <c r="T33" s="93">
        <f>COUNTIF(S7:S30,"ขรก")</f>
        <v>9</v>
      </c>
      <c r="U33" s="92"/>
      <c r="V33" s="92"/>
      <c r="W33" s="92"/>
      <c r="X33" s="92"/>
      <c r="Y33" s="94" t="s">
        <v>1</v>
      </c>
      <c r="Z33" s="93">
        <f>COUNTIF(Y7:Y30,"ขรก")</f>
        <v>1</v>
      </c>
      <c r="AA33" s="92"/>
      <c r="AB33" s="92"/>
      <c r="AC33" s="92"/>
      <c r="AD33" s="92"/>
      <c r="AE33" s="94" t="s">
        <v>1</v>
      </c>
      <c r="AF33" s="93">
        <f>COUNTIF(AE7:AE30,"ขรก")</f>
        <v>0</v>
      </c>
      <c r="AG33" s="92"/>
      <c r="AH33" s="92"/>
      <c r="AI33" s="92"/>
      <c r="AJ33" s="92"/>
    </row>
    <row r="34" spans="1:36">
      <c r="A34" s="92" t="s">
        <v>2</v>
      </c>
      <c r="B34" s="93">
        <f>COUNTIF(A7:A29,"ลจป")</f>
        <v>1</v>
      </c>
      <c r="C34" s="94"/>
      <c r="D34" s="94"/>
      <c r="E34" s="92"/>
      <c r="F34" s="92"/>
      <c r="G34" s="92" t="s">
        <v>2</v>
      </c>
      <c r="H34" s="93">
        <f>COUNTIF(G7:G30,"ลจป")</f>
        <v>2</v>
      </c>
      <c r="I34" s="92"/>
      <c r="J34" s="92"/>
      <c r="K34" s="92"/>
      <c r="L34" s="92"/>
      <c r="M34" s="92" t="s">
        <v>2</v>
      </c>
      <c r="N34" s="93">
        <f>COUNTIF(M7:M27,"ลจป")</f>
        <v>2</v>
      </c>
      <c r="O34" s="92"/>
      <c r="P34" s="92"/>
      <c r="Q34" s="92"/>
      <c r="R34" s="92"/>
      <c r="S34" s="92" t="s">
        <v>2</v>
      </c>
      <c r="T34" s="93">
        <f>COUNTIF(S7:S30,"ลจป")</f>
        <v>1</v>
      </c>
      <c r="U34" s="92"/>
      <c r="V34" s="92"/>
      <c r="W34" s="92"/>
      <c r="X34" s="92"/>
      <c r="Y34" s="94" t="s">
        <v>2</v>
      </c>
      <c r="Z34" s="93">
        <f>COUNTIF(Y7:Y30,"ลจป")</f>
        <v>2</v>
      </c>
      <c r="AA34" s="92"/>
      <c r="AB34" s="92"/>
      <c r="AC34" s="92"/>
      <c r="AD34" s="92"/>
      <c r="AE34" s="94" t="s">
        <v>2</v>
      </c>
      <c r="AF34" s="93">
        <f>COUNTIF(AE7:AE30,"ลจป")</f>
        <v>0</v>
      </c>
      <c r="AG34" s="92"/>
      <c r="AH34" s="92"/>
      <c r="AI34" s="92"/>
      <c r="AJ34" s="92"/>
    </row>
    <row r="35" spans="1:36">
      <c r="A35" s="92" t="s">
        <v>3</v>
      </c>
      <c r="B35" s="93">
        <f>COUNTIF(A7:A29,"พรก")</f>
        <v>3</v>
      </c>
      <c r="C35" s="94"/>
      <c r="D35" s="94"/>
      <c r="E35" s="92"/>
      <c r="F35" s="92"/>
      <c r="G35" s="92" t="s">
        <v>3</v>
      </c>
      <c r="H35" s="93">
        <f>COUNTIF(G7:G30,"พรก")</f>
        <v>0</v>
      </c>
      <c r="I35" s="92"/>
      <c r="J35" s="92"/>
      <c r="K35" s="92"/>
      <c r="L35" s="92"/>
      <c r="M35" s="92" t="s">
        <v>3</v>
      </c>
      <c r="N35" s="93">
        <f>COUNTIF(M7:M29,"พรก")</f>
        <v>1</v>
      </c>
      <c r="O35" s="92"/>
      <c r="P35" s="92"/>
      <c r="Q35" s="92"/>
      <c r="R35" s="92"/>
      <c r="S35" s="92" t="s">
        <v>3</v>
      </c>
      <c r="T35" s="93">
        <f>COUNTIF(S7:S30,"พรก")</f>
        <v>1</v>
      </c>
      <c r="U35" s="92"/>
      <c r="V35" s="92"/>
      <c r="W35" s="92"/>
      <c r="X35" s="92"/>
      <c r="Y35" s="94" t="s">
        <v>3</v>
      </c>
      <c r="Z35" s="93">
        <f>COUNTIF(Y7:Y30,"พรก")</f>
        <v>0</v>
      </c>
      <c r="AA35" s="92"/>
      <c r="AB35" s="92"/>
      <c r="AC35" s="92"/>
      <c r="AD35" s="92"/>
      <c r="AE35" s="94" t="s">
        <v>3</v>
      </c>
      <c r="AF35" s="93">
        <f>COUNTIF(AE7:AE30,"พรก")</f>
        <v>1</v>
      </c>
      <c r="AG35" s="92"/>
      <c r="AH35" s="92"/>
      <c r="AI35" s="92"/>
      <c r="AJ35" s="92"/>
    </row>
    <row r="36" spans="1:36">
      <c r="A36" s="92" t="s">
        <v>4</v>
      </c>
      <c r="B36" s="93">
        <f>COUNTIF(A7:A29,"จม")</f>
        <v>7</v>
      </c>
      <c r="C36" s="94"/>
      <c r="D36" s="94"/>
      <c r="E36" s="92"/>
      <c r="F36" s="92"/>
      <c r="G36" s="92" t="s">
        <v>4</v>
      </c>
      <c r="H36" s="93">
        <f>COUNTIF(G7:G30,"จม")</f>
        <v>1</v>
      </c>
      <c r="I36" s="92"/>
      <c r="J36" s="92"/>
      <c r="K36" s="92"/>
      <c r="L36" s="92"/>
      <c r="M36" s="92" t="s">
        <v>4</v>
      </c>
      <c r="N36" s="93">
        <f>COUNTIF(M7:M30,"จม")</f>
        <v>0</v>
      </c>
      <c r="O36" s="92"/>
      <c r="P36" s="92"/>
      <c r="Q36" s="92"/>
      <c r="R36" s="92"/>
      <c r="S36" s="92" t="s">
        <v>4</v>
      </c>
      <c r="T36" s="93">
        <f>COUNTIF(S7:S30,"จม")</f>
        <v>0</v>
      </c>
      <c r="U36" s="92"/>
      <c r="V36" s="92"/>
      <c r="W36" s="92"/>
      <c r="X36" s="92"/>
      <c r="Y36" s="94" t="s">
        <v>4</v>
      </c>
      <c r="Z36" s="93">
        <f>COUNTIF(Y7:Y30,"จม")</f>
        <v>0</v>
      </c>
      <c r="AA36" s="92"/>
      <c r="AB36" s="92"/>
      <c r="AC36" s="92"/>
      <c r="AD36" s="92"/>
      <c r="AE36" s="94" t="s">
        <v>4</v>
      </c>
      <c r="AF36" s="93">
        <f>COUNTIF(AE7:AE30,"จม")</f>
        <v>1</v>
      </c>
      <c r="AG36" s="92"/>
      <c r="AH36" s="92"/>
      <c r="AI36" s="92"/>
      <c r="AJ36" s="92"/>
    </row>
    <row r="37" spans="1:36">
      <c r="A37" s="95"/>
      <c r="B37" s="96">
        <f>SUM(B33:B36)</f>
        <v>14</v>
      </c>
      <c r="C37" s="97"/>
      <c r="D37" s="97"/>
      <c r="E37" s="95"/>
      <c r="F37" s="95"/>
      <c r="G37" s="95"/>
      <c r="H37" s="96">
        <f>SUM(H33:H36)</f>
        <v>6</v>
      </c>
      <c r="I37" s="95"/>
      <c r="J37" s="95"/>
      <c r="K37" s="95"/>
      <c r="L37" s="95"/>
      <c r="M37" s="95"/>
      <c r="N37" s="96">
        <f>SUM(N33:N36)</f>
        <v>16</v>
      </c>
      <c r="O37" s="95"/>
      <c r="P37" s="95"/>
      <c r="Q37" s="95"/>
      <c r="R37" s="95"/>
      <c r="S37" s="95"/>
      <c r="T37" s="96">
        <f>SUM(T33:T36)</f>
        <v>11</v>
      </c>
      <c r="U37" s="95"/>
      <c r="V37" s="95"/>
      <c r="W37" s="95"/>
      <c r="X37" s="95"/>
      <c r="Y37" s="97"/>
      <c r="Z37" s="96">
        <f>SUM(Z33:Z36)</f>
        <v>3</v>
      </c>
      <c r="AA37" s="95"/>
      <c r="AB37" s="95"/>
      <c r="AC37" s="95"/>
      <c r="AD37" s="95"/>
      <c r="AE37" s="97"/>
      <c r="AF37" s="96">
        <f>SUM(AF33:AF36)</f>
        <v>2</v>
      </c>
      <c r="AG37" s="95"/>
      <c r="AH37" s="95"/>
      <c r="AI37" s="95"/>
      <c r="AJ37" s="95"/>
    </row>
    <row r="38" spans="1:36">
      <c r="A38" s="101" t="s">
        <v>91</v>
      </c>
      <c r="B38" s="101"/>
    </row>
    <row r="39" spans="1:36">
      <c r="A39" s="34" t="s">
        <v>2</v>
      </c>
      <c r="B39" s="43" t="s">
        <v>80</v>
      </c>
    </row>
    <row r="40" spans="1:36">
      <c r="A40" s="56" t="s">
        <v>2</v>
      </c>
      <c r="B40" s="57" t="s">
        <v>83</v>
      </c>
    </row>
  </sheetData>
  <mergeCells count="15">
    <mergeCell ref="A38:B38"/>
    <mergeCell ref="AG3:AH3"/>
    <mergeCell ref="AI3:AJ3"/>
    <mergeCell ref="A5:B5"/>
    <mergeCell ref="G5:H5"/>
    <mergeCell ref="M5:N5"/>
    <mergeCell ref="S5:T5"/>
    <mergeCell ref="Y5:Z5"/>
    <mergeCell ref="AE5:AF5"/>
    <mergeCell ref="A1:N1"/>
    <mergeCell ref="S1:AF1"/>
    <mergeCell ref="A2:N2"/>
    <mergeCell ref="S2:AF2"/>
    <mergeCell ref="O3:P3"/>
    <mergeCell ref="Q3:R3"/>
  </mergeCells>
  <printOptions horizontalCentered="1"/>
  <pageMargins left="0.19685039370078741" right="0.19685039370078741" top="0.6692913385826772" bottom="0.39370078740157483" header="0.31496062992125984" footer="0.31496062992125984"/>
  <pageSetup paperSize="9" scale="53" pageOrder="overThenDown" orientation="landscape" verticalDpi="1200" r:id="rId1"/>
  <colBreaks count="1" manualBreakCount="1">
    <brk id="1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สบส. 1</vt:lpstr>
      <vt:lpstr>'สบส.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2018-03-28T10:19:35Z</cp:lastPrinted>
  <dcterms:created xsi:type="dcterms:W3CDTF">2018-03-28T09:31:36Z</dcterms:created>
  <dcterms:modified xsi:type="dcterms:W3CDTF">2018-05-11T02:36:41Z</dcterms:modified>
</cp:coreProperties>
</file>